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458B0203-EC49-9642-B463-07EFBC323E2B}" xr6:coauthVersionLast="47" xr6:coauthVersionMax="47" xr10:uidLastSave="{00000000-0000-0000-0000-000000000000}"/>
  <bookViews>
    <workbookView xWindow="1080" yWindow="500" windowWidth="25040" windowHeight="18940"/>
  </bookViews>
  <sheets>
    <sheet name="ML NOAMP M2" sheetId="1" r:id="rId1"/>
  </sheets>
  <definedNames>
    <definedName name="_xlnm.Print_Area" localSheetId="0">'ML NOAMP M2'!$A$1:$J$39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D6" i="1" s="1"/>
  <c r="E5" i="1"/>
  <c r="F5" i="1"/>
  <c r="G6" i="1" s="1"/>
  <c r="G5" i="1"/>
  <c r="C9" i="1"/>
  <c r="C10" i="1"/>
  <c r="C11" i="1"/>
  <c r="C12" i="1"/>
  <c r="C13" i="1"/>
  <c r="C14" i="1"/>
  <c r="C15" i="1"/>
  <c r="F6" i="1" l="1"/>
  <c r="E6" i="1"/>
</calcChain>
</file>

<file path=xl/sharedStrings.xml><?xml version="1.0" encoding="utf-8"?>
<sst xmlns="http://schemas.openxmlformats.org/spreadsheetml/2006/main" count="38" uniqueCount="27">
  <si>
    <t>Core</t>
  </si>
  <si>
    <t>NOAMP M2</t>
  </si>
  <si>
    <t>mean</t>
  </si>
  <si>
    <t>s</t>
  </si>
  <si>
    <t>Loc</t>
  </si>
  <si>
    <t>N Atlantik</t>
  </si>
  <si>
    <t>T ml (a)</t>
  </si>
  <si>
    <t>C14 method</t>
  </si>
  <si>
    <t>Conv.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</si>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</sst>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39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1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1" fontId="0" fillId="0" borderId="9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713A8F69-B977-774E-8B54-CBBF971F3AB3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Buffoni, G., Delfanti, R., Papucci, C. (1992): Accumulation rates and mixing processes in near-surface North Atlantic sediments: Evidence from C-14 and Pu´-239,240 downcore profiles.- Marine Geology 109: 159-170.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G6" sqref="G6"/>
    </sheetView>
  </sheetViews>
  <sheetFormatPr baseColWidth="10" defaultColWidth="12.7109375" defaultRowHeight="14" x14ac:dyDescent="0.2"/>
  <cols>
    <col min="1" max="3" width="10.7109375" customWidth="1"/>
    <col min="4" max="4" width="10.7109375" style="3" customWidth="1"/>
    <col min="5" max="5" width="10.7109375" customWidth="1"/>
    <col min="10" max="11" width="12.7109375" style="4"/>
  </cols>
  <sheetData>
    <row r="1" spans="1:11" x14ac:dyDescent="0.2">
      <c r="A1" s="20" t="s">
        <v>0</v>
      </c>
      <c r="B1" s="29" t="s">
        <v>1</v>
      </c>
      <c r="C1" s="23"/>
      <c r="D1" s="24" t="s">
        <v>2</v>
      </c>
      <c r="E1" s="9" t="s">
        <v>3</v>
      </c>
      <c r="F1" s="24" t="s">
        <v>2</v>
      </c>
      <c r="G1" s="9" t="s">
        <v>3</v>
      </c>
      <c r="J1"/>
      <c r="K1"/>
    </row>
    <row r="2" spans="1:11" x14ac:dyDescent="0.2">
      <c r="A2" s="21" t="s">
        <v>4</v>
      </c>
      <c r="B2" s="26" t="s">
        <v>5</v>
      </c>
      <c r="C2" s="10" t="s">
        <v>6</v>
      </c>
      <c r="D2" s="1">
        <f>(D9/(E9)^2+D10/(E10)^2)/(1/(E9)^2+1/(E10)^2)</f>
        <v>2518.4615384615386</v>
      </c>
      <c r="E2" s="1">
        <f>1/(1/(E9)^2+1/(E10)^2)^0.5</f>
        <v>83.205029433784375</v>
      </c>
      <c r="F2" s="1">
        <f>(F9/(E9)^2+F10/(E10)^2)/(1/(E9)^2+1/(E10)^2)</f>
        <v>2167.6923076923076</v>
      </c>
      <c r="G2" s="1">
        <f>1/(1/(E9)^2+1/(E10)^2)^0.5</f>
        <v>83.205029433784375</v>
      </c>
      <c r="J2"/>
      <c r="K2"/>
    </row>
    <row r="3" spans="1:11" x14ac:dyDescent="0.2">
      <c r="A3" s="21" t="s">
        <v>7</v>
      </c>
      <c r="B3" s="26" t="s">
        <v>8</v>
      </c>
      <c r="C3" s="10" t="s">
        <v>9</v>
      </c>
      <c r="D3" s="2">
        <f>INDEX(LINEST(D11:D15,C11:C15,TRUE,FALSE),2)</f>
        <v>844.31578947368325</v>
      </c>
      <c r="E3" s="2">
        <f>INDEX(LINEST(D11:D15,C11:C15,TRUE,TRUE),2,2)</f>
        <v>235.38539153583125</v>
      </c>
      <c r="F3" s="2">
        <f>INDEX(LINEST(F11:F15,C11:C15,TRUE,FALSE),2)</f>
        <v>303.6052631578923</v>
      </c>
      <c r="G3" s="2">
        <f>INDEX(LINEST(F11:F15,C11:C15,TRUE,TRUE),2,2)</f>
        <v>345.10494309000103</v>
      </c>
      <c r="J3"/>
      <c r="K3"/>
    </row>
    <row r="4" spans="1:11" x14ac:dyDescent="0.2">
      <c r="A4" s="21" t="s">
        <v>10</v>
      </c>
      <c r="B4" s="30">
        <v>4520</v>
      </c>
      <c r="C4" s="11"/>
      <c r="D4"/>
      <c r="E4" s="2"/>
      <c r="G4" s="2"/>
      <c r="J4"/>
      <c r="K4"/>
    </row>
    <row r="5" spans="1:11" x14ac:dyDescent="0.2">
      <c r="A5" s="21" t="s">
        <v>11</v>
      </c>
      <c r="B5" s="27">
        <v>47.25</v>
      </c>
      <c r="C5" s="10" t="s">
        <v>12</v>
      </c>
      <c r="D5" s="6">
        <f>1/((INDEX(LINEST(D11:D15,C11:C15,TRUE,FALSE),1))/1000)</f>
        <v>3.7211124167645897</v>
      </c>
      <c r="E5" s="6">
        <f>(((INDEX(LINEST(D11:D15,C11:C15,TRUE,TRUE),2,1)/(-INDEX(LINEST(D11:D15,C11:C15,TRUE,TRUE),1,1))^2)^2)^0.5)*1000</f>
        <v>0.20686187584309695</v>
      </c>
      <c r="F5" s="6">
        <f>1/((INDEX(LINEST(F11:F15,C11:C15,TRUE,FALSE),1))/1000)</f>
        <v>3.1991917831284709</v>
      </c>
      <c r="G5" s="6">
        <f>(((INDEX(LINEST(F11:F15,C11:C15,TRUE,TRUE),2,1)/(-INDEX(LINEST(F11:F15,C11:C15,TRUE,TRUE),1,1))^2)^2)^0.5)*1000</f>
        <v>0.22417496090643449</v>
      </c>
      <c r="J5"/>
      <c r="K5"/>
    </row>
    <row r="6" spans="1:11" x14ac:dyDescent="0.2">
      <c r="A6" s="22" t="s">
        <v>13</v>
      </c>
      <c r="B6" s="27">
        <v>-19.670000000000002</v>
      </c>
      <c r="C6" s="12" t="s">
        <v>14</v>
      </c>
      <c r="D6" s="5">
        <f>D5*(D2-D3)/1000</f>
        <v>6.2296845340323621</v>
      </c>
      <c r="E6" s="5">
        <f>(D5*E2+D5*E3+(D2-D3)*E5)/1000</f>
        <v>1.5318277014026689</v>
      </c>
      <c r="F6" s="5">
        <f>F5*(F2-F3)/1000</f>
        <v>5.9635719559107372</v>
      </c>
      <c r="G6" s="5">
        <f>(F5*G2+F5*G3+(F2-F3)*G5)/1000</f>
        <v>1.788127385064769</v>
      </c>
      <c r="J6"/>
      <c r="K6"/>
    </row>
    <row r="7" spans="1:11" x14ac:dyDescent="0.2">
      <c r="A7" s="14" t="s">
        <v>15</v>
      </c>
      <c r="B7" s="15" t="s">
        <v>16</v>
      </c>
      <c r="C7" s="13" t="s">
        <v>17</v>
      </c>
      <c r="D7" s="16" t="s">
        <v>18</v>
      </c>
      <c r="E7" s="17" t="s">
        <v>3</v>
      </c>
      <c r="F7" s="16" t="s">
        <v>19</v>
      </c>
      <c r="G7" s="17" t="s">
        <v>20</v>
      </c>
      <c r="H7" s="17" t="s">
        <v>21</v>
      </c>
      <c r="I7" s="17" t="s">
        <v>22</v>
      </c>
      <c r="J7" s="17" t="s">
        <v>23</v>
      </c>
      <c r="K7"/>
    </row>
    <row r="8" spans="1:11" x14ac:dyDescent="0.2">
      <c r="A8" s="18" t="s">
        <v>24</v>
      </c>
      <c r="B8" s="18" t="s">
        <v>24</v>
      </c>
      <c r="C8" s="18" t="s">
        <v>24</v>
      </c>
      <c r="D8" s="19" t="s">
        <v>25</v>
      </c>
      <c r="E8" s="19" t="s">
        <v>25</v>
      </c>
      <c r="F8" s="19" t="s">
        <v>25</v>
      </c>
      <c r="G8" s="19" t="s">
        <v>25</v>
      </c>
      <c r="H8" s="19" t="s">
        <v>25</v>
      </c>
      <c r="I8" s="19" t="s">
        <v>25</v>
      </c>
      <c r="J8" s="19" t="s">
        <v>25</v>
      </c>
      <c r="K8"/>
    </row>
    <row r="9" spans="1:11" x14ac:dyDescent="0.2">
      <c r="A9" s="33">
        <v>0</v>
      </c>
      <c r="B9" s="34">
        <v>1</v>
      </c>
      <c r="C9" s="31">
        <f t="shared" ref="C9:C15" si="0">AVERAGE(A9,B9)</f>
        <v>0.5</v>
      </c>
      <c r="D9" s="2">
        <v>2460</v>
      </c>
      <c r="E9" s="35">
        <v>100</v>
      </c>
      <c r="F9" s="25">
        <v>2100</v>
      </c>
      <c r="G9" s="25">
        <v>1960</v>
      </c>
      <c r="H9" s="25">
        <v>2245</v>
      </c>
      <c r="I9" s="25">
        <v>1848</v>
      </c>
      <c r="J9" s="25">
        <v>2328</v>
      </c>
      <c r="K9"/>
    </row>
    <row r="10" spans="1:11" x14ac:dyDescent="0.2">
      <c r="A10" s="33">
        <v>1</v>
      </c>
      <c r="B10" s="34">
        <v>2</v>
      </c>
      <c r="C10" s="31">
        <f t="shared" si="0"/>
        <v>1.5</v>
      </c>
      <c r="D10" s="2">
        <v>2650</v>
      </c>
      <c r="E10" s="35">
        <v>150</v>
      </c>
      <c r="F10" s="7">
        <v>2320</v>
      </c>
      <c r="G10" s="7">
        <v>2132</v>
      </c>
      <c r="H10" s="7">
        <v>2503</v>
      </c>
      <c r="I10" s="7">
        <v>1948</v>
      </c>
      <c r="J10" s="7">
        <v>2727</v>
      </c>
      <c r="K10"/>
    </row>
    <row r="11" spans="1:11" x14ac:dyDescent="0.2">
      <c r="A11" s="33">
        <v>6</v>
      </c>
      <c r="B11" s="34">
        <v>7</v>
      </c>
      <c r="C11" s="31">
        <f t="shared" si="0"/>
        <v>6.5</v>
      </c>
      <c r="D11" s="2">
        <v>2670</v>
      </c>
      <c r="E11" s="35">
        <v>80</v>
      </c>
      <c r="F11" s="7">
        <v>2330</v>
      </c>
      <c r="G11" s="7">
        <v>2287</v>
      </c>
      <c r="H11" s="7">
        <v>2434</v>
      </c>
      <c r="I11" s="7">
        <v>2139</v>
      </c>
      <c r="J11" s="7">
        <v>2620</v>
      </c>
      <c r="K11"/>
    </row>
    <row r="12" spans="1:11" x14ac:dyDescent="0.2">
      <c r="A12" s="33">
        <v>10</v>
      </c>
      <c r="B12" s="34">
        <v>11</v>
      </c>
      <c r="C12" s="31">
        <f t="shared" si="0"/>
        <v>10.5</v>
      </c>
      <c r="D12" s="2">
        <v>3390</v>
      </c>
      <c r="E12" s="35">
        <v>100</v>
      </c>
      <c r="F12" s="7">
        <v>3250</v>
      </c>
      <c r="G12" s="7">
        <v>3112</v>
      </c>
      <c r="H12" s="7">
        <v>3356</v>
      </c>
      <c r="I12" s="7">
        <v>2959</v>
      </c>
      <c r="J12" s="7">
        <v>3460</v>
      </c>
      <c r="K12"/>
    </row>
    <row r="13" spans="1:11" x14ac:dyDescent="0.2">
      <c r="A13" s="33">
        <v>13</v>
      </c>
      <c r="B13" s="34">
        <v>14</v>
      </c>
      <c r="C13" s="31">
        <f t="shared" si="0"/>
        <v>13.5</v>
      </c>
      <c r="D13" s="2">
        <v>4680</v>
      </c>
      <c r="E13" s="35">
        <v>100</v>
      </c>
      <c r="F13" s="7">
        <v>4860</v>
      </c>
      <c r="G13" s="7">
        <v>4808</v>
      </c>
      <c r="H13" s="7">
        <v>5011</v>
      </c>
      <c r="I13" s="7">
        <v>4632</v>
      </c>
      <c r="J13" s="7">
        <v>5224</v>
      </c>
      <c r="K13"/>
    </row>
    <row r="14" spans="1:11" x14ac:dyDescent="0.2">
      <c r="A14" s="33">
        <v>17</v>
      </c>
      <c r="B14" s="34">
        <v>18</v>
      </c>
      <c r="C14" s="31">
        <f t="shared" si="0"/>
        <v>17.5</v>
      </c>
      <c r="D14" s="2">
        <v>5570</v>
      </c>
      <c r="E14" s="35">
        <v>100</v>
      </c>
      <c r="F14" s="7">
        <v>5930</v>
      </c>
      <c r="G14" s="7">
        <v>5866</v>
      </c>
      <c r="H14" s="7">
        <v>6068</v>
      </c>
      <c r="I14" s="7">
        <v>5720</v>
      </c>
      <c r="J14" s="7">
        <v>6184</v>
      </c>
      <c r="K14"/>
    </row>
    <row r="15" spans="1:11" x14ac:dyDescent="0.2">
      <c r="A15" s="36">
        <v>24</v>
      </c>
      <c r="B15" s="37">
        <v>25</v>
      </c>
      <c r="C15" s="32">
        <f t="shared" si="0"/>
        <v>24.5</v>
      </c>
      <c r="D15" s="38">
        <v>7395</v>
      </c>
      <c r="E15" s="28">
        <v>150</v>
      </c>
      <c r="F15" s="8">
        <v>7810</v>
      </c>
      <c r="G15" s="8">
        <v>7646</v>
      </c>
      <c r="H15" s="8">
        <v>7939</v>
      </c>
      <c r="I15" s="8">
        <v>7526</v>
      </c>
      <c r="J15" s="8">
        <v>8107</v>
      </c>
      <c r="K15"/>
    </row>
    <row r="16" spans="1:11" x14ac:dyDescent="0.2">
      <c r="C16" s="4"/>
      <c r="D16" s="4"/>
      <c r="J16"/>
      <c r="K16"/>
    </row>
    <row r="17" spans="1:11" x14ac:dyDescent="0.2">
      <c r="A17" t="s">
        <v>26</v>
      </c>
      <c r="D17" s="4"/>
      <c r="J17"/>
      <c r="K17"/>
    </row>
    <row r="18" spans="1:11" x14ac:dyDescent="0.2">
      <c r="C18" s="4"/>
      <c r="D18" s="4"/>
      <c r="J18"/>
      <c r="K18"/>
    </row>
    <row r="19" spans="1:11" x14ac:dyDescent="0.2">
      <c r="C19" s="4"/>
      <c r="D19" s="4"/>
      <c r="J19"/>
      <c r="K19"/>
    </row>
    <row r="20" spans="1:11" x14ac:dyDescent="0.2">
      <c r="C20" s="4"/>
      <c r="D20" s="4"/>
      <c r="J20"/>
      <c r="K20"/>
    </row>
    <row r="21" spans="1:11" x14ac:dyDescent="0.2">
      <c r="C21" s="4"/>
      <c r="D21" s="4"/>
      <c r="J21"/>
      <c r="K21"/>
    </row>
    <row r="22" spans="1:11" x14ac:dyDescent="0.2">
      <c r="C22" s="4"/>
      <c r="D22" s="4"/>
      <c r="J22"/>
      <c r="K22"/>
    </row>
    <row r="23" spans="1:11" x14ac:dyDescent="0.2">
      <c r="B23" s="31"/>
      <c r="C23" s="4"/>
      <c r="D23" s="4"/>
      <c r="J23"/>
      <c r="K23"/>
    </row>
    <row r="24" spans="1:11" x14ac:dyDescent="0.2">
      <c r="C24" s="4"/>
      <c r="D24" s="4"/>
      <c r="J24"/>
      <c r="K24"/>
    </row>
    <row r="25" spans="1:11" x14ac:dyDescent="0.2">
      <c r="C25" s="4"/>
      <c r="D25" s="4"/>
      <c r="J25"/>
      <c r="K25"/>
    </row>
    <row r="26" spans="1:11" x14ac:dyDescent="0.2">
      <c r="C26" s="4"/>
      <c r="D26" s="4"/>
      <c r="J26"/>
      <c r="K26"/>
    </row>
    <row r="27" spans="1:11" x14ac:dyDescent="0.2">
      <c r="B27" s="31"/>
      <c r="C27" s="4"/>
      <c r="D27" s="4"/>
      <c r="J27"/>
      <c r="K27"/>
    </row>
    <row r="28" spans="1:11" x14ac:dyDescent="0.2">
      <c r="B28" s="31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NOAMP M2</vt:lpstr>
      <vt:lpstr>'ML NOAMP M2'!Druckbereich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2022-01-27T14:16:28Z</dcterms:created>
  <dcterms:modified xsi:type="dcterms:W3CDTF">2022-01-27T14:16:28Z</dcterms:modified>
</cp:coreProperties>
</file>